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1_設備連携\11_Ver.2024-2【8月版対応（記事欄追加）】\03_ED\02_執筆\01_1.0版\06_外部インタフェース設計編\01_システム個別\03_光アンバンドル業務支援\01_設備連携\02_SOAP\07_光ＳＯ取消依頼（他事業者）\01_入出力項目\"/>
    </mc:Choice>
  </mc:AlternateContent>
  <bookViews>
    <workbookView xWindow="0" yWindow="0" windowWidth="21075" windowHeight="8865" tabRatio="692" activeTab="1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IN!$P$13:$P$27</definedName>
    <definedName name="_xlnm._FilterDatabase" localSheetId="2" hidden="1">OUT!$A$14:$AH$26</definedName>
    <definedName name="INOUT">[1]select!$C$3:$C$10</definedName>
    <definedName name="_xlnm.Print_Area" localSheetId="1">IN!$B$1:$P$41</definedName>
    <definedName name="_xlnm.Print_Area" localSheetId="0">Namespace!$A$1:$G$7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K34" i="5" l="1"/>
  <c r="E34" i="5"/>
  <c r="D34" i="5"/>
  <c r="B34" i="5"/>
  <c r="K29" i="15" l="1"/>
  <c r="K28" i="15"/>
  <c r="K27" i="15"/>
  <c r="K26" i="15"/>
  <c r="K25" i="15"/>
  <c r="K24" i="15"/>
  <c r="K23" i="15"/>
  <c r="K22" i="15"/>
  <c r="K21" i="15"/>
  <c r="K20" i="15"/>
  <c r="K19" i="15"/>
  <c r="K18" i="15"/>
  <c r="K17" i="15"/>
  <c r="K36" i="5"/>
  <c r="K35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E29" i="15" l="1"/>
  <c r="D29" i="15"/>
  <c r="B29" i="15"/>
  <c r="E28" i="15"/>
  <c r="D28" i="15"/>
  <c r="B28" i="15"/>
  <c r="E27" i="15"/>
  <c r="D27" i="15"/>
  <c r="B27" i="15"/>
  <c r="E36" i="5"/>
  <c r="D36" i="5"/>
  <c r="B36" i="5"/>
  <c r="E35" i="5"/>
  <c r="D35" i="5"/>
  <c r="B35" i="5"/>
  <c r="E33" i="5"/>
  <c r="D33" i="5"/>
  <c r="B33" i="5"/>
  <c r="E32" i="5"/>
  <c r="D32" i="5"/>
  <c r="B32" i="5"/>
  <c r="E31" i="5"/>
  <c r="D31" i="5"/>
  <c r="B31" i="5"/>
  <c r="E30" i="5"/>
  <c r="D30" i="5"/>
  <c r="B30" i="5"/>
  <c r="E29" i="5"/>
  <c r="D29" i="5"/>
  <c r="B29" i="5"/>
  <c r="E28" i="5"/>
  <c r="D28" i="5"/>
  <c r="B28" i="5"/>
  <c r="E26" i="15" l="1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6" i="5" l="1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27" i="5"/>
  <c r="B15" i="5"/>
  <c r="D20" i="5"/>
  <c r="E16" i="5"/>
  <c r="E20" i="5"/>
  <c r="E21" i="5"/>
  <c r="E22" i="5"/>
  <c r="E23" i="5"/>
  <c r="E25" i="5"/>
  <c r="E26" i="5"/>
  <c r="E27" i="5"/>
  <c r="D16" i="5"/>
  <c r="D21" i="5"/>
  <c r="D23" i="5"/>
  <c r="D24" i="5"/>
  <c r="D25" i="5"/>
  <c r="D27" i="5"/>
</calcChain>
</file>

<file path=xl/sharedStrings.xml><?xml version="1.0" encoding="utf-8"?>
<sst xmlns="http://schemas.openxmlformats.org/spreadsheetml/2006/main" count="397" uniqueCount="140">
  <si>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</si>
  <si>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</si>
  <si>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</si>
  <si>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</si>
  <si>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</si>
  <si>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</si>
  <si>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</si>
  <si>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</si>
  <si>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</si>
  <si>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</si>
  <si>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</si>
  <si>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</si>
  <si>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</si>
  <si>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</si>
  <si>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</si>
  <si>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</si>
  <si>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</si>
  <si>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</si>
  <si>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</si>
  <si>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</si>
  <si>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</si>
  <si>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</si>
  <si>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</si>
  <si>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</si>
  <si>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</si>
  <si>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</si>
  <si>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</si>
  <si>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</si>
  <si>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</si>
  <si>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</si>
  <si>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</si>
  <si>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</si>
  <si>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</si>
  <si>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</si>
  <si>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</si>
  <si>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</si>
  <si>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</si>
  <si>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</si>
  <si>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</si>
  <si>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</si>
  <si>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</si>
  <si>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</si>
  <si>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</si>
  <si>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</si>
  <si>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</si>
  <si>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</si>
  <si>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</si>
  <si>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</si>
  <si>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</si>
  <si>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</si>
  <si>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</si>
  <si>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</si>
  <si>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</si>
  <si>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</si>
  <si>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</si>
  <si>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</si>
  <si>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</si>
  <si>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光ＳＯ取消依頼（他事業者）　インターフェース電文（入力項目）</t>
    <phoneticPr fontId="2"/>
  </si>
  <si>
    <t>光ＳＯ取消依頼（他事業者）　インターフェース電文（出力項目）</t>
    <phoneticPr fontId="2"/>
  </si>
  <si>
    <t>S0742_requestCancelFiberOrderOtherCarrierIn_IN_1</t>
    <phoneticPr fontId="2"/>
  </si>
  <si>
    <t>S0742_requestCancelFiberOrderOtherCarrierOut_OUT_1</t>
    <phoneticPr fontId="2"/>
  </si>
  <si>
    <t>設備情報</t>
  </si>
  <si>
    <t>S0742_OtherEnterpriseTransferStatus_1</t>
  </si>
  <si>
    <t>S0742_ReasonOfCancel_1</t>
  </si>
  <si>
    <t>S0742_CancelNoticeReceiptDate_1</t>
  </si>
  <si>
    <t>S0742_ContractId_1</t>
  </si>
  <si>
    <t>S0742_EnterpriseId_1</t>
  </si>
  <si>
    <t>S0742_EnterpriseName_1</t>
  </si>
  <si>
    <t>S0742_SpecificMemo_1</t>
  </si>
  <si>
    <t>S0741_PlantInfo_1</t>
  </si>
  <si>
    <t>S0742_AdditionalRegistrationFlag_1</t>
  </si>
  <si>
    <t>半角英数字</t>
    <phoneticPr fontId="2"/>
  </si>
  <si>
    <t>全角</t>
    <rPh sb="0" eb="2">
      <t>ゼンカク</t>
    </rPh>
    <phoneticPr fontId="2"/>
  </si>
  <si>
    <t>1313</t>
  </si>
  <si>
    <t>1010</t>
  </si>
  <si>
    <t>追加情報登録有無</t>
    <phoneticPr fontId="2"/>
  </si>
  <si>
    <t>設備エラー情報</t>
  </si>
  <si>
    <t>設備処理結果コード</t>
  </si>
  <si>
    <t>S0741_PlantErrorInfo_1</t>
  </si>
  <si>
    <t>S0742_PlantResultCode_1</t>
  </si>
  <si>
    <t>チャネルに対応するコードを設定する（例：光アンバンドル（DF）の場合9)</t>
    <phoneticPr fontId="2"/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</si>
  <si>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</si>
  <si>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</si>
  <si>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</si>
  <si>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</si>
  <si>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</si>
  <si>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</si>
  <si>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qualified</t>
    <phoneticPr fontId="2"/>
  </si>
  <si>
    <t>IN</t>
    <phoneticPr fontId="2"/>
  </si>
  <si>
    <t>OUT</t>
    <phoneticPr fontId="2"/>
  </si>
  <si>
    <t>光ＳＯ取消依頼（他事業者）</t>
  </si>
  <si>
    <t>http://schema.S0742.ntt-east.co.jp/soap/pd/darkfiber/requestCancelFiberOrderOtherCarrier/In</t>
  </si>
  <si>
    <t>http://schema.S0742.ntt-east.co.jp/soap/pd/darkfiber/requestCancelFiberOrderOtherCarrier/Out</t>
  </si>
  <si>
    <t>シート「Namespace」のIF区分が設定される。</t>
    <phoneticPr fontId="2"/>
  </si>
  <si>
    <t>シート「Namespace」のIF区分が設定される。</t>
    <phoneticPr fontId="2"/>
  </si>
  <si>
    <t>半角英数字記号</t>
  </si>
  <si>
    <t>-</t>
    <phoneticPr fontId="2"/>
  </si>
  <si>
    <t>オーダ制御機能部の処理結果コード</t>
  </si>
  <si>
    <t>要求日時</t>
  </si>
  <si>
    <t>支店コード</t>
    <phoneticPr fontId="2"/>
  </si>
  <si>
    <t>◎</t>
    <phoneticPr fontId="2"/>
  </si>
  <si>
    <t>統合ＳＯ番号</t>
    <phoneticPr fontId="2"/>
  </si>
  <si>
    <t>引継ステータス</t>
    <phoneticPr fontId="2"/>
  </si>
  <si>
    <t>取消理由</t>
    <phoneticPr fontId="2"/>
  </si>
  <si>
    <t>「取消通知」受領日</t>
    <phoneticPr fontId="2"/>
  </si>
  <si>
    <t>利用部門管理番号</t>
    <phoneticPr fontId="2"/>
  </si>
  <si>
    <t>事業者ＩＤ</t>
    <phoneticPr fontId="2"/>
  </si>
  <si>
    <t>事業者名</t>
    <phoneticPr fontId="2"/>
  </si>
  <si>
    <t>記事欄（お客様情報）</t>
    <phoneticPr fontId="2"/>
  </si>
  <si>
    <t>◎</t>
    <phoneticPr fontId="2"/>
  </si>
  <si>
    <t>形式：半角英数字＋記号（ハイフン「-」）</t>
  </si>
  <si>
    <t>最小</t>
  </si>
  <si>
    <t>最大</t>
  </si>
  <si>
    <t>（※1）</t>
    <phoneticPr fontId="2"/>
  </si>
  <si>
    <t>ＩＦ名称（※2）</t>
    <rPh sb="2" eb="4">
      <t>メイショウ</t>
    </rPh>
    <phoneticPr fontId="2"/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</si>
  <si>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</si>
  <si>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</si>
  <si>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</si>
  <si>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</si>
  <si>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wstring</t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</si>
  <si>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</si>
  <si>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</si>
  <si>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</si>
  <si>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</si>
  <si>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</si>
  <si>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</si>
  <si>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[0-9]{3}</t>
  </si>
  <si>
    <t>[0-9]{18}</t>
  </si>
  <si>
    <t>[0-9]{2}</t>
  </si>
  <si>
    <t>[0-9]{4}[01][0-9][0-3][0-9]</t>
  </si>
  <si>
    <t>[0-9A-Za-z]｛1,20}</t>
  </si>
  <si>
    <t>[0-9]</t>
  </si>
  <si>
    <t>[0-9]{8}</t>
  </si>
  <si>
    <t>[0-9]{1,3}</t>
  </si>
  <si>
    <t>[0-9A-Za-z]{4,5}</t>
  </si>
  <si>
    <t>YYYYMMDDhhmmssSSS</t>
  </si>
  <si>
    <t>アンバンドル記事欄（お客様情報）</t>
    <phoneticPr fontId="2"/>
  </si>
  <si>
    <t>S0742_SpecificMemo_1</t>
    <phoneticPr fontId="2"/>
  </si>
  <si>
    <t>S0742_SpecificUnbundleMemo_1</t>
    <phoneticPr fontId="2"/>
  </si>
  <si>
    <t>S0742_SpecificUnbundleMemo_1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</si>
</sst>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101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right" vertical="top"/>
    </xf>
    <xf numFmtId="0" fontId="3" fillId="0" borderId="28" xfId="2" applyFont="1" applyFill="1" applyBorder="1" applyAlignment="1">
      <alignment horizontal="right" vertical="top"/>
    </xf>
    <xf numFmtId="0" fontId="3" fillId="0" borderId="29" xfId="0" applyFont="1" applyFill="1" applyBorder="1" applyAlignment="1">
      <alignment vertical="top"/>
    </xf>
    <xf numFmtId="0" fontId="3" fillId="0" borderId="28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28" xfId="0" applyFont="1" applyFill="1" applyBorder="1" applyAlignment="1">
      <alignment horizontal="left" vertical="top" wrapText="1"/>
    </xf>
    <xf numFmtId="0" fontId="3" fillId="6" borderId="36" xfId="0" applyFont="1" applyFill="1" applyBorder="1" applyAlignment="1"/>
    <xf numFmtId="0" fontId="3" fillId="6" borderId="37" xfId="0" applyFont="1" applyFill="1" applyBorder="1"/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35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5" xfId="4" applyFont="1" applyBorder="1" applyAlignment="1">
      <alignment vertical="top" wrapText="1"/>
    </xf>
    <xf numFmtId="0" fontId="3" fillId="0" borderId="12" xfId="4" applyFont="1" applyBorder="1" applyAlignment="1">
      <alignment vertical="top" wrapText="1"/>
    </xf>
    <xf numFmtId="0" fontId="3" fillId="0" borderId="12" xfId="4" applyFill="1" applyBorder="1" applyAlignment="1">
      <alignment vertical="top" wrapText="1"/>
    </xf>
    <xf numFmtId="0" fontId="3" fillId="0" borderId="12" xfId="4" applyFont="1" applyFill="1" applyBorder="1" applyAlignment="1">
      <alignment vertical="top" wrapText="1"/>
    </xf>
    <xf numFmtId="0" fontId="3" fillId="5" borderId="15" xfId="4" applyFont="1" applyFill="1" applyBorder="1" applyAlignment="1">
      <alignment vertical="top" wrapText="1"/>
    </xf>
    <xf numFmtId="0" fontId="3" fillId="5" borderId="12" xfId="4" applyFont="1" applyFill="1" applyBorder="1" applyAlignment="1">
      <alignment vertical="top" wrapText="1"/>
    </xf>
    <xf numFmtId="0" fontId="3" fillId="5" borderId="28" xfId="4" applyFont="1" applyFill="1" applyBorder="1" applyAlignment="1">
      <alignment vertical="top" wrapText="1"/>
    </xf>
    <xf numFmtId="0" fontId="3" fillId="5" borderId="30" xfId="4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3" fillId="0" borderId="28" xfId="4" applyFont="1" applyBorder="1" applyAlignment="1">
      <alignment vertical="top" wrapText="1"/>
    </xf>
    <xf numFmtId="0" fontId="3" fillId="0" borderId="30" xfId="4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15" xfId="4" applyFont="1" applyFill="1" applyBorder="1" applyAlignment="1">
      <alignment vertical="top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3" fillId="0" borderId="35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1028700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43975" y="628650"/>
          <a:ext cx="178117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1</xdr:col>
      <xdr:colOff>19049</xdr:colOff>
      <xdr:row>33</xdr:row>
      <xdr:rowOff>9525</xdr:rowOff>
    </xdr:from>
    <xdr:to>
      <xdr:col>15</xdr:col>
      <xdr:colOff>3000374</xdr:colOff>
      <xdr:row>34</xdr:row>
      <xdr:rowOff>19050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295274" y="20259675"/>
          <a:ext cx="18659475" cy="152400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2024-2_01 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新規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11</xdr:col>
      <xdr:colOff>57150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105900" y="628650"/>
          <a:ext cx="197167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9.125" bestFit="1" customWidth="1"/>
    <col min="6" max="6" width="17.375" bestFit="1" customWidth="1"/>
  </cols>
  <sheetData>
    <row r="2" spans="2:6" x14ac:dyDescent="0.15">
      <c r="B2" s="94" t="s">
        <v>82</v>
      </c>
      <c r="C2" s="94" t="s">
        <v>83</v>
      </c>
      <c r="D2" s="94" t="s">
        <v>84</v>
      </c>
      <c r="E2" s="94" t="s">
        <v>85</v>
      </c>
      <c r="F2" s="94" t="s">
        <v>86</v>
      </c>
    </row>
    <row r="3" spans="2:6" x14ac:dyDescent="0.15">
      <c r="B3" s="95"/>
      <c r="C3" s="95"/>
      <c r="D3" s="95"/>
      <c r="E3" s="95"/>
      <c r="F3" s="95"/>
    </row>
    <row r="4" spans="2:6" x14ac:dyDescent="0.15">
      <c r="B4" s="96" t="s">
        <v>90</v>
      </c>
      <c r="C4" s="97">
        <v>149</v>
      </c>
      <c r="D4" s="63" t="s">
        <v>88</v>
      </c>
      <c r="E4" s="64" t="s">
        <v>91</v>
      </c>
      <c r="F4" s="62" t="s">
        <v>87</v>
      </c>
    </row>
    <row r="5" spans="2:6" x14ac:dyDescent="0.15">
      <c r="B5" s="96" t="s">
        <v>90</v>
      </c>
      <c r="C5" s="98">
        <v>149</v>
      </c>
      <c r="D5" s="63" t="s">
        <v>89</v>
      </c>
      <c r="E5" s="64" t="s">
        <v>92</v>
      </c>
      <c r="F5" s="62" t="s">
        <v>87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3:AA41"/>
  <sheetViews>
    <sheetView showGridLines="0" tabSelected="1" view="pageBreakPreview" topLeftCell="D10" zoomScaleNormal="100" zoomScaleSheetLayoutView="100" workbookViewId="0">
      <selection activeCell="N34" sqref="N34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6.5" style="1" bestFit="1" customWidth="1"/>
    <col min="6" max="8" width="5.75" style="1" customWidth="1"/>
    <col min="9" max="9" width="7.875" style="1" customWidth="1"/>
    <col min="10" max="10" width="10" style="1" customWidth="1"/>
    <col min="11" max="11" width="20.125" style="1" bestFit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5.625" style="19" customWidth="1"/>
    <col min="21" max="21" width="25.875" style="19" customWidth="1"/>
    <col min="22" max="27" width="9" style="19"/>
    <col min="28" max="16384" width="9" style="1"/>
  </cols>
  <sheetData>
    <row r="3" spans="1:27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</row>
    <row r="4" spans="1:27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</row>
    <row r="5" spans="1:27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</row>
    <row r="6" spans="1:27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</row>
    <row r="7" spans="1:27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</row>
    <row r="8" spans="1:27" x14ac:dyDescent="0.15">
      <c r="A8" s="19"/>
      <c r="B8" s="47" t="s">
        <v>1</v>
      </c>
      <c r="C8" s="47"/>
      <c r="D8" s="47"/>
      <c r="R8" s="47"/>
    </row>
    <row r="9" spans="1:27" x14ac:dyDescent="0.15">
      <c r="A9" s="19"/>
    </row>
    <row r="10" spans="1:27" x14ac:dyDescent="0.15">
      <c r="A10" s="19"/>
    </row>
    <row r="11" spans="1:27" ht="12" thickBot="1" x14ac:dyDescent="0.2">
      <c r="A11" s="19"/>
      <c r="B11" s="48" t="s">
        <v>57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7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7"/>
      <c r="T12" s="71"/>
      <c r="U12" s="72"/>
    </row>
    <row r="13" spans="1:27" ht="11.25" customHeight="1" x14ac:dyDescent="0.15">
      <c r="A13" s="19"/>
      <c r="B13" s="26"/>
      <c r="C13" s="27"/>
      <c r="D13" s="28"/>
      <c r="E13" s="28"/>
      <c r="F13" s="67" t="s">
        <v>111</v>
      </c>
      <c r="G13" s="67" t="s">
        <v>112</v>
      </c>
      <c r="H13" s="31"/>
      <c r="I13" s="30"/>
      <c r="J13" s="99" t="s">
        <v>17</v>
      </c>
      <c r="K13" s="27"/>
      <c r="L13" s="27"/>
      <c r="M13" s="27"/>
      <c r="N13" s="27"/>
      <c r="O13" s="27"/>
      <c r="P13" s="29"/>
      <c r="R13" s="36"/>
      <c r="S13" s="88"/>
      <c r="T13" s="73"/>
      <c r="U13" s="74"/>
    </row>
    <row r="14" spans="1:27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113</v>
      </c>
      <c r="G14" s="68" t="s">
        <v>113</v>
      </c>
      <c r="H14" s="12" t="s">
        <v>13</v>
      </c>
      <c r="I14" s="2" t="s">
        <v>7</v>
      </c>
      <c r="J14" s="100"/>
      <c r="K14" s="12" t="s">
        <v>120</v>
      </c>
      <c r="L14" s="12" t="s">
        <v>10</v>
      </c>
      <c r="M14" s="2" t="s">
        <v>47</v>
      </c>
      <c r="N14" s="2" t="s">
        <v>25</v>
      </c>
      <c r="O14" s="2" t="s">
        <v>26</v>
      </c>
      <c r="P14" s="13" t="s">
        <v>0</v>
      </c>
      <c r="R14" s="37" t="s">
        <v>14</v>
      </c>
      <c r="S14" s="89" t="s">
        <v>15</v>
      </c>
      <c r="T14" s="75" t="s">
        <v>121</v>
      </c>
      <c r="U14" s="76" t="s">
        <v>122</v>
      </c>
    </row>
    <row r="15" spans="1:27" s="39" customFormat="1" ht="11.25" customHeight="1" x14ac:dyDescent="0.15">
      <c r="B15" s="41">
        <f>ROW()-14</f>
        <v>1</v>
      </c>
      <c r="C15" s="23">
        <v>1</v>
      </c>
      <c r="D15" s="65" t="s">
        <v>114</v>
      </c>
      <c r="E15" s="40" t="str">
        <f t="shared" ref="E15:E36" si="0">REPT("　 ",C15-1) &amp; S15</f>
        <v>S0742_requestCancelFiberOrderOtherCarrierIn_IN_1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96</v>
      </c>
      <c r="S15" s="52" t="s">
        <v>59</v>
      </c>
      <c r="T15" s="77"/>
      <c r="U15" s="78" t="s">
        <v>123</v>
      </c>
    </row>
    <row r="16" spans="1:27" s="39" customFormat="1" ht="11.25" customHeight="1" x14ac:dyDescent="0.15">
      <c r="B16" s="41">
        <f t="shared" ref="B16:B36" si="1">ROW()-14</f>
        <v>2</v>
      </c>
      <c r="C16" s="23">
        <v>2</v>
      </c>
      <c r="D16" s="40" t="str">
        <f t="shared" ref="D16:D36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7"/>
      <c r="U16" s="78" t="s">
        <v>123</v>
      </c>
    </row>
    <row r="17" spans="2:21" s="39" customFormat="1" ht="37.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95</v>
      </c>
      <c r="M17" s="42" t="s">
        <v>46</v>
      </c>
      <c r="N17" s="43"/>
      <c r="O17" s="43"/>
      <c r="P17" s="18" t="s">
        <v>118</v>
      </c>
      <c r="Q17" s="33"/>
      <c r="R17" s="38" t="s">
        <v>32</v>
      </c>
      <c r="S17" s="42" t="s">
        <v>41</v>
      </c>
      <c r="T17" s="77"/>
      <c r="U17" s="78" t="s">
        <v>123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44</v>
      </c>
      <c r="K18" s="52" t="str">
        <f>U18</f>
        <v>-</v>
      </c>
      <c r="L18" s="42" t="s">
        <v>95</v>
      </c>
      <c r="M18" s="42" t="s">
        <v>46</v>
      </c>
      <c r="N18" s="43"/>
      <c r="O18" s="43"/>
      <c r="P18" s="18" t="s">
        <v>110</v>
      </c>
      <c r="Q18" s="33"/>
      <c r="R18" s="38" t="s">
        <v>33</v>
      </c>
      <c r="S18" s="42" t="s">
        <v>42</v>
      </c>
      <c r="T18" s="77"/>
      <c r="U18" s="78" t="s">
        <v>123</v>
      </c>
    </row>
    <row r="19" spans="2:21" s="39" customFormat="1" ht="11.25" customHeight="1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12</v>
      </c>
      <c r="J19" s="42" t="s">
        <v>6</v>
      </c>
      <c r="K19" s="52" t="str">
        <f>U19</f>
        <v>[0-9]{4}[01][0-9][0-3][0-9][0-2][0-9][0-5][0-9][0-5][0-9][0-9]{3}</v>
      </c>
      <c r="L19" s="42" t="s">
        <v>54</v>
      </c>
      <c r="M19" s="42">
        <v>17</v>
      </c>
      <c r="N19" s="43"/>
      <c r="O19" s="66"/>
      <c r="P19" s="18" t="s">
        <v>135</v>
      </c>
      <c r="Q19" s="33"/>
      <c r="R19" s="38" t="s">
        <v>98</v>
      </c>
      <c r="S19" s="52" t="s">
        <v>43</v>
      </c>
      <c r="T19" s="77"/>
      <c r="U19" s="78" t="s">
        <v>124</v>
      </c>
    </row>
    <row r="20" spans="2:21" s="39" customFormat="1" ht="21.75" customHeight="1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12</v>
      </c>
      <c r="J20" s="42" t="s">
        <v>6</v>
      </c>
      <c r="K20" s="52" t="str">
        <f t="shared" ref="K20:K36" si="3">IF(S20=T20,U20,"ERROR")</f>
        <v>[0-9]+</v>
      </c>
      <c r="L20" s="42" t="s">
        <v>45</v>
      </c>
      <c r="M20" s="42">
        <v>2</v>
      </c>
      <c r="N20" s="43"/>
      <c r="O20" s="49" t="s">
        <v>52</v>
      </c>
      <c r="P20" s="18" t="s">
        <v>80</v>
      </c>
      <c r="Q20" s="33"/>
      <c r="R20" s="38" t="s">
        <v>34</v>
      </c>
      <c r="S20" s="42" t="s">
        <v>19</v>
      </c>
      <c r="T20" s="79" t="s">
        <v>19</v>
      </c>
      <c r="U20" s="80" t="s">
        <v>125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52" t="str">
        <f t="shared" si="3"/>
        <v>[0-9]+</v>
      </c>
      <c r="L21" s="42" t="s">
        <v>45</v>
      </c>
      <c r="M21" s="42">
        <v>3</v>
      </c>
      <c r="N21" s="43"/>
      <c r="O21" s="53" t="s">
        <v>53</v>
      </c>
      <c r="P21" s="18" t="s">
        <v>93</v>
      </c>
      <c r="Q21" s="33"/>
      <c r="R21" s="38" t="s">
        <v>35</v>
      </c>
      <c r="S21" s="42" t="s">
        <v>20</v>
      </c>
      <c r="T21" s="79" t="s">
        <v>20</v>
      </c>
      <c r="U21" s="80" t="s">
        <v>125</v>
      </c>
    </row>
    <row r="22" spans="2:21" s="39" customFormat="1" ht="11.25" customHeigh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5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23</v>
      </c>
      <c r="S22" s="42" t="s">
        <v>21</v>
      </c>
      <c r="T22" s="79" t="s">
        <v>21</v>
      </c>
      <c r="U22" s="80" t="s">
        <v>123</v>
      </c>
    </row>
    <row r="23" spans="2:21" s="39" customFormat="1" ht="11.25" customHeight="1" x14ac:dyDescent="0.15">
      <c r="B23" s="41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36</v>
      </c>
      <c r="S23" s="42" t="s">
        <v>22</v>
      </c>
      <c r="T23" s="79" t="s">
        <v>22</v>
      </c>
      <c r="U23" s="80" t="s">
        <v>123</v>
      </c>
    </row>
    <row r="24" spans="2:21" s="39" customFormat="1" ht="11.25" customHeigh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56</v>
      </c>
      <c r="S24" s="42" t="s">
        <v>38</v>
      </c>
      <c r="T24" s="79" t="s">
        <v>38</v>
      </c>
      <c r="U24" s="80" t="s">
        <v>123</v>
      </c>
    </row>
    <row r="25" spans="2:21" s="39" customFormat="1" ht="11.25" customHeigh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12</v>
      </c>
      <c r="J25" s="42" t="s">
        <v>100</v>
      </c>
      <c r="K25" s="52" t="str">
        <f t="shared" si="3"/>
        <v>[0-9]{3}</v>
      </c>
      <c r="L25" s="42" t="s">
        <v>45</v>
      </c>
      <c r="M25" s="42">
        <v>3</v>
      </c>
      <c r="N25" s="43"/>
      <c r="O25" s="43"/>
      <c r="P25" s="18"/>
      <c r="Q25" s="33"/>
      <c r="R25" s="38" t="s">
        <v>99</v>
      </c>
      <c r="S25" s="42" t="s">
        <v>40</v>
      </c>
      <c r="T25" s="79" t="s">
        <v>40</v>
      </c>
      <c r="U25" s="80" t="s">
        <v>126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100</v>
      </c>
      <c r="K26" s="52" t="str">
        <f t="shared" si="3"/>
        <v>[0-9]{18}</v>
      </c>
      <c r="L26" s="42" t="s">
        <v>45</v>
      </c>
      <c r="M26" s="42">
        <v>18</v>
      </c>
      <c r="N26" s="43"/>
      <c r="O26" s="43"/>
      <c r="P26" s="18"/>
      <c r="Q26" s="33"/>
      <c r="R26" s="38" t="s">
        <v>101</v>
      </c>
      <c r="S26" s="42" t="s">
        <v>39</v>
      </c>
      <c r="T26" s="79" t="s">
        <v>39</v>
      </c>
      <c r="U26" s="80" t="s">
        <v>127</v>
      </c>
    </row>
    <row r="27" spans="2:21" s="39" customFormat="1" ht="11.25" customHeight="1" x14ac:dyDescent="0.15">
      <c r="B27" s="41">
        <f t="shared" si="1"/>
        <v>13</v>
      </c>
      <c r="C27" s="23">
        <v>5</v>
      </c>
      <c r="D27" s="40" t="str">
        <f t="shared" si="2"/>
        <v>　 　 　 　 引継ステータス</v>
      </c>
      <c r="E27" s="40" t="str">
        <f t="shared" si="0"/>
        <v>　 　 　 　 S0742_OtherEnterpriseTransferStatus_1</v>
      </c>
      <c r="F27" s="44">
        <v>1</v>
      </c>
      <c r="G27" s="44">
        <v>1</v>
      </c>
      <c r="H27" s="42" t="s">
        <v>5</v>
      </c>
      <c r="I27" s="42" t="s">
        <v>12</v>
      </c>
      <c r="J27" s="42" t="s">
        <v>16</v>
      </c>
      <c r="K27" s="52" t="str">
        <f t="shared" si="3"/>
        <v>[0-9]+</v>
      </c>
      <c r="L27" s="42" t="s">
        <v>45</v>
      </c>
      <c r="M27" s="42">
        <v>2</v>
      </c>
      <c r="N27" s="43"/>
      <c r="O27" s="43" t="s">
        <v>73</v>
      </c>
      <c r="P27" s="18"/>
      <c r="Q27" s="33"/>
      <c r="R27" s="38" t="s">
        <v>102</v>
      </c>
      <c r="S27" s="42" t="s">
        <v>62</v>
      </c>
      <c r="T27" s="79" t="s">
        <v>62</v>
      </c>
      <c r="U27" s="80" t="s">
        <v>125</v>
      </c>
    </row>
    <row r="28" spans="2:21" s="39" customFormat="1" ht="11.25" customHeight="1" x14ac:dyDescent="0.15">
      <c r="B28" s="41">
        <f t="shared" si="1"/>
        <v>14</v>
      </c>
      <c r="C28" s="23">
        <v>5</v>
      </c>
      <c r="D28" s="40" t="str">
        <f t="shared" si="2"/>
        <v>　 　 　 　 取消理由</v>
      </c>
      <c r="E28" s="40" t="str">
        <f t="shared" si="0"/>
        <v>　 　 　 　 S0742_ReasonOfCancel_1</v>
      </c>
      <c r="F28" s="44">
        <v>1</v>
      </c>
      <c r="G28" s="44">
        <v>1</v>
      </c>
      <c r="H28" s="42" t="s">
        <v>5</v>
      </c>
      <c r="I28" s="42" t="s">
        <v>12</v>
      </c>
      <c r="J28" s="42" t="s">
        <v>100</v>
      </c>
      <c r="K28" s="52" t="str">
        <f t="shared" si="3"/>
        <v>[0-9]{2}</v>
      </c>
      <c r="L28" s="42" t="s">
        <v>45</v>
      </c>
      <c r="M28" s="42">
        <v>2</v>
      </c>
      <c r="N28" s="43"/>
      <c r="O28" s="43" t="s">
        <v>74</v>
      </c>
      <c r="P28" s="18"/>
      <c r="Q28" s="33"/>
      <c r="R28" s="38" t="s">
        <v>103</v>
      </c>
      <c r="S28" s="42" t="s">
        <v>63</v>
      </c>
      <c r="T28" s="79" t="s">
        <v>63</v>
      </c>
      <c r="U28" s="80" t="s">
        <v>128</v>
      </c>
    </row>
    <row r="29" spans="2:21" s="39" customFormat="1" ht="11.25" customHeight="1" x14ac:dyDescent="0.15">
      <c r="B29" s="41">
        <f t="shared" si="1"/>
        <v>15</v>
      </c>
      <c r="C29" s="23">
        <v>5</v>
      </c>
      <c r="D29" s="40" t="str">
        <f t="shared" si="2"/>
        <v>　 　 　 　 「取消通知」受領日</v>
      </c>
      <c r="E29" s="40" t="str">
        <f t="shared" si="0"/>
        <v>　 　 　 　 S0742_CancelNoticeReceiptDate_1</v>
      </c>
      <c r="F29" s="44">
        <v>1</v>
      </c>
      <c r="G29" s="44">
        <v>1</v>
      </c>
      <c r="H29" s="42" t="s">
        <v>5</v>
      </c>
      <c r="I29" s="42" t="s">
        <v>12</v>
      </c>
      <c r="J29" s="42" t="s">
        <v>16</v>
      </c>
      <c r="K29" s="52" t="str">
        <f t="shared" si="3"/>
        <v>[0-9]{4}[01][0-9][0-3][0-9]</v>
      </c>
      <c r="L29" s="42" t="s">
        <v>45</v>
      </c>
      <c r="M29" s="42">
        <v>8</v>
      </c>
      <c r="N29" s="43"/>
      <c r="O29" s="43"/>
      <c r="P29" s="18"/>
      <c r="Q29" s="33"/>
      <c r="R29" s="38" t="s">
        <v>104</v>
      </c>
      <c r="S29" s="42" t="s">
        <v>64</v>
      </c>
      <c r="T29" s="79" t="s">
        <v>64</v>
      </c>
      <c r="U29" s="80" t="s">
        <v>129</v>
      </c>
    </row>
    <row r="30" spans="2:21" s="39" customFormat="1" ht="11.25" customHeight="1" x14ac:dyDescent="0.15">
      <c r="B30" s="41">
        <f t="shared" si="1"/>
        <v>16</v>
      </c>
      <c r="C30" s="23">
        <v>5</v>
      </c>
      <c r="D30" s="40" t="str">
        <f t="shared" si="2"/>
        <v>　 　 　 　 利用部門管理番号</v>
      </c>
      <c r="E30" s="40" t="str">
        <f t="shared" si="0"/>
        <v>　 　 　 　 S0742_ContractId_1</v>
      </c>
      <c r="F30" s="44">
        <v>1</v>
      </c>
      <c r="G30" s="44">
        <v>1</v>
      </c>
      <c r="H30" s="42" t="s">
        <v>5</v>
      </c>
      <c r="I30" s="42" t="s">
        <v>12</v>
      </c>
      <c r="J30" s="42" t="s">
        <v>100</v>
      </c>
      <c r="K30" s="52" t="str">
        <f t="shared" si="3"/>
        <v>[0-9A-Za-z]｛1,20}</v>
      </c>
      <c r="L30" s="42" t="s">
        <v>71</v>
      </c>
      <c r="M30" s="42">
        <v>20</v>
      </c>
      <c r="N30" s="43"/>
      <c r="O30" s="43"/>
      <c r="P30" s="18"/>
      <c r="Q30" s="33"/>
      <c r="R30" s="38" t="s">
        <v>105</v>
      </c>
      <c r="S30" s="42" t="s">
        <v>65</v>
      </c>
      <c r="T30" s="79" t="s">
        <v>65</v>
      </c>
      <c r="U30" s="81" t="s">
        <v>130</v>
      </c>
    </row>
    <row r="31" spans="2:21" s="39" customFormat="1" ht="11.25" customHeight="1" x14ac:dyDescent="0.15">
      <c r="B31" s="41">
        <f t="shared" si="1"/>
        <v>17</v>
      </c>
      <c r="C31" s="23">
        <v>5</v>
      </c>
      <c r="D31" s="40" t="str">
        <f t="shared" si="2"/>
        <v>　 　 　 　 事業者ＩＤ</v>
      </c>
      <c r="E31" s="40" t="str">
        <f t="shared" si="0"/>
        <v>　 　 　 　 S0742_EnterpriseId_1</v>
      </c>
      <c r="F31" s="44">
        <v>1</v>
      </c>
      <c r="G31" s="44">
        <v>1</v>
      </c>
      <c r="H31" s="42" t="s">
        <v>5</v>
      </c>
      <c r="I31" s="42" t="s">
        <v>12</v>
      </c>
      <c r="J31" s="42" t="s">
        <v>16</v>
      </c>
      <c r="K31" s="52" t="str">
        <f t="shared" si="3"/>
        <v>[0-9A-Za-z]{4,5}</v>
      </c>
      <c r="L31" s="42" t="s">
        <v>71</v>
      </c>
      <c r="M31" s="42">
        <v>5</v>
      </c>
      <c r="N31" s="43"/>
      <c r="O31" s="43"/>
      <c r="P31" s="18"/>
      <c r="Q31" s="33"/>
      <c r="R31" s="38" t="s">
        <v>106</v>
      </c>
      <c r="S31" s="42" t="s">
        <v>66</v>
      </c>
      <c r="T31" s="79" t="s">
        <v>66</v>
      </c>
      <c r="U31" s="82" t="s">
        <v>134</v>
      </c>
    </row>
    <row r="32" spans="2:21" s="39" customFormat="1" ht="11.25" customHeight="1" x14ac:dyDescent="0.15">
      <c r="B32" s="41">
        <f t="shared" si="1"/>
        <v>18</v>
      </c>
      <c r="C32" s="23">
        <v>5</v>
      </c>
      <c r="D32" s="40" t="str">
        <f t="shared" si="2"/>
        <v>　 　 　 　 事業者名</v>
      </c>
      <c r="E32" s="40" t="str">
        <f t="shared" si="0"/>
        <v>　 　 　 　 S0742_EnterpriseName_1</v>
      </c>
      <c r="F32" s="44">
        <v>1</v>
      </c>
      <c r="G32" s="44">
        <v>1</v>
      </c>
      <c r="H32" s="42" t="s">
        <v>5</v>
      </c>
      <c r="I32" s="42" t="s">
        <v>119</v>
      </c>
      <c r="J32" s="42" t="s">
        <v>16</v>
      </c>
      <c r="K32" s="52" t="str">
        <f t="shared" si="3"/>
        <v>-</v>
      </c>
      <c r="L32" s="42" t="s">
        <v>72</v>
      </c>
      <c r="M32" s="42">
        <v>30</v>
      </c>
      <c r="N32" s="43"/>
      <c r="O32" s="43"/>
      <c r="P32" s="18"/>
      <c r="Q32" s="33"/>
      <c r="R32" s="38" t="s">
        <v>107</v>
      </c>
      <c r="S32" s="42" t="s">
        <v>67</v>
      </c>
      <c r="T32" s="79" t="s">
        <v>67</v>
      </c>
      <c r="U32" s="80" t="s">
        <v>123</v>
      </c>
    </row>
    <row r="33" spans="2:21" s="39" customFormat="1" ht="11.25" customHeight="1" x14ac:dyDescent="0.15">
      <c r="B33" s="41">
        <f t="shared" si="1"/>
        <v>19</v>
      </c>
      <c r="C33" s="23">
        <v>5</v>
      </c>
      <c r="D33" s="40" t="str">
        <f t="shared" si="2"/>
        <v>　 　 　 　 記事欄（お客様情報）</v>
      </c>
      <c r="E33" s="40" t="str">
        <f t="shared" si="0"/>
        <v>　 　 　 　 S0742_SpecificMemo_1</v>
      </c>
      <c r="F33" s="44">
        <v>1</v>
      </c>
      <c r="G33" s="44">
        <v>1</v>
      </c>
      <c r="H33" s="42" t="s">
        <v>5</v>
      </c>
      <c r="I33" s="42" t="s">
        <v>119</v>
      </c>
      <c r="J33" s="42" t="s">
        <v>16</v>
      </c>
      <c r="K33" s="52" t="str">
        <f t="shared" si="3"/>
        <v>-</v>
      </c>
      <c r="L33" s="42" t="s">
        <v>72</v>
      </c>
      <c r="M33" s="42">
        <v>200</v>
      </c>
      <c r="N33" s="43"/>
      <c r="O33" s="43"/>
      <c r="P33" s="18"/>
      <c r="Q33" s="33"/>
      <c r="R33" s="38" t="s">
        <v>108</v>
      </c>
      <c r="S33" s="42" t="s">
        <v>137</v>
      </c>
      <c r="T33" s="79" t="s">
        <v>68</v>
      </c>
      <c r="U33" s="80" t="s">
        <v>123</v>
      </c>
    </row>
    <row r="34" spans="2:21" s="39" customFormat="1" x14ac:dyDescent="0.15">
      <c r="B34" s="41">
        <f t="shared" si="1"/>
        <v>20</v>
      </c>
      <c r="C34" s="23">
        <v>5</v>
      </c>
      <c r="D34" s="40" t="str">
        <f t="shared" si="2"/>
        <v>　 　 　 　 アンバンドル記事欄（お客様情報）</v>
      </c>
      <c r="E34" s="40" t="str">
        <f t="shared" si="0"/>
        <v>　 　 　 　 S0742_SpecificUnbundleMemo_1</v>
      </c>
      <c r="F34" s="44">
        <v>1</v>
      </c>
      <c r="G34" s="44">
        <v>1</v>
      </c>
      <c r="H34" s="42" t="s">
        <v>5</v>
      </c>
      <c r="I34" s="42" t="s">
        <v>119</v>
      </c>
      <c r="J34" s="42" t="s">
        <v>16</v>
      </c>
      <c r="K34" s="52" t="str">
        <f t="shared" ref="K34" si="4">IF(S34=T34,U34,IF(AND(T34="",U34&lt;&gt;""),U34,"ERROR"))</f>
        <v>-</v>
      </c>
      <c r="L34" s="42" t="s">
        <v>72</v>
      </c>
      <c r="M34" s="42">
        <v>400</v>
      </c>
      <c r="N34" s="43"/>
      <c r="O34" s="43"/>
      <c r="P34" s="18"/>
      <c r="Q34" s="33"/>
      <c r="R34" s="38" t="s">
        <v>136</v>
      </c>
      <c r="S34" s="92" t="s">
        <v>138</v>
      </c>
      <c r="T34" s="93" t="s">
        <v>139</v>
      </c>
      <c r="U34" s="82" t="s">
        <v>5</v>
      </c>
    </row>
    <row r="35" spans="2:21" s="39" customFormat="1" ht="11.25" customHeight="1" x14ac:dyDescent="0.15">
      <c r="B35" s="41">
        <f t="shared" si="1"/>
        <v>21</v>
      </c>
      <c r="C35" s="23">
        <v>4</v>
      </c>
      <c r="D35" s="40" t="str">
        <f t="shared" si="2"/>
        <v>　 　 　 設備情報</v>
      </c>
      <c r="E35" s="40" t="str">
        <f t="shared" si="0"/>
        <v>　 　 　 S0741_PlantInfo_1</v>
      </c>
      <c r="F35" s="44">
        <v>1</v>
      </c>
      <c r="G35" s="44">
        <v>1</v>
      </c>
      <c r="H35" s="42" t="s">
        <v>5</v>
      </c>
      <c r="I35" s="42" t="s">
        <v>5</v>
      </c>
      <c r="J35" s="42" t="s">
        <v>5</v>
      </c>
      <c r="K35" s="52" t="str">
        <f t="shared" si="3"/>
        <v>-</v>
      </c>
      <c r="L35" s="42" t="s">
        <v>5</v>
      </c>
      <c r="M35" s="42" t="s">
        <v>5</v>
      </c>
      <c r="N35" s="43"/>
      <c r="O35" s="43"/>
      <c r="P35" s="18"/>
      <c r="Q35" s="33"/>
      <c r="R35" s="38" t="s">
        <v>61</v>
      </c>
      <c r="S35" s="42" t="s">
        <v>69</v>
      </c>
      <c r="T35" s="83" t="s">
        <v>69</v>
      </c>
      <c r="U35" s="84" t="s">
        <v>123</v>
      </c>
    </row>
    <row r="36" spans="2:21" s="39" customFormat="1" ht="11.25" customHeight="1" thickBot="1" x14ac:dyDescent="0.2">
      <c r="B36" s="54">
        <f t="shared" si="1"/>
        <v>22</v>
      </c>
      <c r="C36" s="55">
        <v>5</v>
      </c>
      <c r="D36" s="56" t="str">
        <f t="shared" si="2"/>
        <v>　 　 　 　 追加情報登録有無</v>
      </c>
      <c r="E36" s="56" t="str">
        <f t="shared" si="0"/>
        <v>　 　 　 　 S0742_AdditionalRegistrationFlag_1</v>
      </c>
      <c r="F36" s="57">
        <v>1</v>
      </c>
      <c r="G36" s="57">
        <v>1</v>
      </c>
      <c r="H36" s="58" t="s">
        <v>5</v>
      </c>
      <c r="I36" s="58" t="s">
        <v>12</v>
      </c>
      <c r="J36" s="58" t="s">
        <v>16</v>
      </c>
      <c r="K36" s="70" t="str">
        <f t="shared" si="3"/>
        <v>[0-9]</v>
      </c>
      <c r="L36" s="58" t="s">
        <v>45</v>
      </c>
      <c r="M36" s="58">
        <v>1</v>
      </c>
      <c r="N36" s="59"/>
      <c r="O36" s="59"/>
      <c r="P36" s="60"/>
      <c r="Q36" s="33"/>
      <c r="R36" s="61" t="s">
        <v>75</v>
      </c>
      <c r="S36" s="58" t="s">
        <v>70</v>
      </c>
      <c r="T36" s="85" t="s">
        <v>70</v>
      </c>
      <c r="U36" s="86" t="s">
        <v>131</v>
      </c>
    </row>
    <row r="38" spans="2:21" x14ac:dyDescent="0.15">
      <c r="D38" s="1" t="s">
        <v>115</v>
      </c>
    </row>
    <row r="39" spans="2:21" x14ac:dyDescent="0.15">
      <c r="D39" s="69" t="s">
        <v>117</v>
      </c>
    </row>
    <row r="41" spans="2:21" x14ac:dyDescent="0.15">
      <c r="D41" s="1" t="s">
        <v>116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1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34"/>
  <sheetViews>
    <sheetView showGridLines="0" view="pageBreakPreview" zoomScaleNormal="100" zoomScaleSheetLayoutView="100" workbookViewId="0">
      <selection activeCell="J22" sqref="J22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39.375" style="1" bestFit="1" customWidth="1"/>
    <col min="6" max="8" width="5.75" style="1" customWidth="1"/>
    <col min="9" max="9" width="7.875" style="1" customWidth="1"/>
    <col min="10" max="10" width="10" style="1" customWidth="1"/>
    <col min="11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22.75" style="19" customWidth="1"/>
    <col min="22" max="34" width="9" style="19"/>
    <col min="35" max="16384" width="9" style="1"/>
  </cols>
  <sheetData>
    <row r="3" spans="1:34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x14ac:dyDescent="0.15">
      <c r="A8" s="19"/>
      <c r="B8" s="47" t="s">
        <v>55</v>
      </c>
      <c r="C8" s="47"/>
      <c r="D8" s="47"/>
      <c r="R8" s="47"/>
    </row>
    <row r="9" spans="1:34" x14ac:dyDescent="0.15">
      <c r="A9" s="19"/>
    </row>
    <row r="10" spans="1:34" x14ac:dyDescent="0.15">
      <c r="A10" s="19"/>
    </row>
    <row r="11" spans="1:34" ht="12" thickBot="1" x14ac:dyDescent="0.2">
      <c r="A11" s="19"/>
      <c r="B11" s="48" t="s">
        <v>58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34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7"/>
      <c r="T12" s="71"/>
      <c r="U12" s="72"/>
    </row>
    <row r="13" spans="1:34" ht="11.25" customHeight="1" x14ac:dyDescent="0.15">
      <c r="A13" s="19"/>
      <c r="B13" s="26"/>
      <c r="C13" s="27"/>
      <c r="D13" s="28"/>
      <c r="E13" s="28"/>
      <c r="F13" s="67" t="s">
        <v>111</v>
      </c>
      <c r="G13" s="67" t="s">
        <v>112</v>
      </c>
      <c r="H13" s="31"/>
      <c r="I13" s="30"/>
      <c r="J13" s="99" t="s">
        <v>17</v>
      </c>
      <c r="K13" s="27"/>
      <c r="L13" s="27"/>
      <c r="M13" s="27"/>
      <c r="N13" s="27"/>
      <c r="O13" s="27"/>
      <c r="P13" s="29"/>
      <c r="R13" s="36"/>
      <c r="S13" s="88"/>
      <c r="T13" s="73"/>
      <c r="U13" s="74"/>
    </row>
    <row r="14" spans="1:34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113</v>
      </c>
      <c r="G14" s="68" t="s">
        <v>113</v>
      </c>
      <c r="H14" s="12" t="s">
        <v>13</v>
      </c>
      <c r="I14" s="50" t="s">
        <v>7</v>
      </c>
      <c r="J14" s="100"/>
      <c r="K14" s="12" t="s">
        <v>120</v>
      </c>
      <c r="L14" s="12" t="s">
        <v>10</v>
      </c>
      <c r="M14" s="51" t="s">
        <v>47</v>
      </c>
      <c r="N14" s="50" t="s">
        <v>25</v>
      </c>
      <c r="O14" s="50" t="s">
        <v>26</v>
      </c>
      <c r="P14" s="13" t="s">
        <v>0</v>
      </c>
      <c r="R14" s="37" t="s">
        <v>14</v>
      </c>
      <c r="S14" s="89" t="s">
        <v>15</v>
      </c>
      <c r="T14" s="75" t="s">
        <v>121</v>
      </c>
      <c r="U14" s="76" t="s">
        <v>122</v>
      </c>
    </row>
    <row r="15" spans="1:34" s="39" customFormat="1" ht="11.25" customHeight="1" x14ac:dyDescent="0.15">
      <c r="B15" s="41">
        <f>ROW()-14</f>
        <v>1</v>
      </c>
      <c r="C15" s="23">
        <v>1</v>
      </c>
      <c r="D15" s="65" t="s">
        <v>114</v>
      </c>
      <c r="E15" s="40" t="str">
        <f t="shared" ref="E15:E29" si="0">REPT("　 ",C15-1) &amp; S15</f>
        <v>S0742_requestCancelFiberOrderOtherCarrierOut_OUT_1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96</v>
      </c>
      <c r="S15" s="42" t="s">
        <v>60</v>
      </c>
      <c r="T15" s="77"/>
      <c r="U15" s="78" t="s">
        <v>123</v>
      </c>
    </row>
    <row r="16" spans="1:34" s="39" customFormat="1" ht="11.25" customHeight="1" x14ac:dyDescent="0.15">
      <c r="B16" s="41">
        <f t="shared" ref="B16:B29" si="1">ROW()-14</f>
        <v>2</v>
      </c>
      <c r="C16" s="23">
        <v>2</v>
      </c>
      <c r="D16" s="40" t="str">
        <f t="shared" ref="D16:D29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7"/>
      <c r="U16" s="78" t="s">
        <v>123</v>
      </c>
    </row>
    <row r="17" spans="2:21" s="39" customFormat="1" ht="42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95</v>
      </c>
      <c r="M17" s="42" t="s">
        <v>46</v>
      </c>
      <c r="N17" s="43"/>
      <c r="O17" s="43"/>
      <c r="P17" s="18" t="s">
        <v>118</v>
      </c>
      <c r="Q17" s="33"/>
      <c r="R17" s="38" t="s">
        <v>32</v>
      </c>
      <c r="S17" s="42" t="s">
        <v>41</v>
      </c>
      <c r="T17" s="77"/>
      <c r="U17" s="78" t="s">
        <v>123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24</v>
      </c>
      <c r="K18" s="52" t="str">
        <f>U18</f>
        <v>-</v>
      </c>
      <c r="L18" s="42" t="s">
        <v>95</v>
      </c>
      <c r="M18" s="42" t="s">
        <v>46</v>
      </c>
      <c r="N18" s="43"/>
      <c r="O18" s="43"/>
      <c r="P18" s="18" t="s">
        <v>110</v>
      </c>
      <c r="Q18" s="33"/>
      <c r="R18" s="38" t="s">
        <v>33</v>
      </c>
      <c r="S18" s="42" t="s">
        <v>42</v>
      </c>
      <c r="T18" s="77"/>
      <c r="U18" s="78" t="s">
        <v>123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12</v>
      </c>
      <c r="J19" s="42" t="s">
        <v>48</v>
      </c>
      <c r="K19" s="52" t="str">
        <f t="shared" ref="K19:K29" si="3">IF(S19=T19,U19,"ERROR")</f>
        <v>[0-9]+</v>
      </c>
      <c r="L19" s="42" t="s">
        <v>45</v>
      </c>
      <c r="M19" s="42">
        <v>2</v>
      </c>
      <c r="N19" s="43"/>
      <c r="O19" s="49" t="s">
        <v>52</v>
      </c>
      <c r="P19" s="18" t="s">
        <v>81</v>
      </c>
      <c r="Q19" s="33"/>
      <c r="R19" s="38" t="s">
        <v>34</v>
      </c>
      <c r="S19" s="42" t="s">
        <v>19</v>
      </c>
      <c r="T19" s="79" t="s">
        <v>19</v>
      </c>
      <c r="U19" s="80" t="s">
        <v>125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12</v>
      </c>
      <c r="J20" s="42" t="s">
        <v>48</v>
      </c>
      <c r="K20" s="52" t="str">
        <f t="shared" si="3"/>
        <v>[0-9]+</v>
      </c>
      <c r="L20" s="42" t="s">
        <v>45</v>
      </c>
      <c r="M20" s="42">
        <v>3</v>
      </c>
      <c r="N20" s="43"/>
      <c r="O20" s="53" t="s">
        <v>53</v>
      </c>
      <c r="P20" s="18" t="s">
        <v>94</v>
      </c>
      <c r="Q20" s="33"/>
      <c r="R20" s="38" t="s">
        <v>35</v>
      </c>
      <c r="S20" s="42" t="s">
        <v>20</v>
      </c>
      <c r="T20" s="79" t="s">
        <v>20</v>
      </c>
      <c r="U20" s="80" t="s">
        <v>125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109</v>
      </c>
      <c r="K21" s="52" t="str">
        <f t="shared" si="3"/>
        <v>[0-9]{3}</v>
      </c>
      <c r="L21" s="42" t="s">
        <v>45</v>
      </c>
      <c r="M21" s="43">
        <v>3</v>
      </c>
      <c r="N21" s="42"/>
      <c r="O21" s="43"/>
      <c r="P21" s="18" t="s">
        <v>49</v>
      </c>
      <c r="Q21" s="33"/>
      <c r="R21" s="38" t="s">
        <v>27</v>
      </c>
      <c r="S21" s="42" t="s">
        <v>29</v>
      </c>
      <c r="T21" s="79" t="s">
        <v>29</v>
      </c>
      <c r="U21" s="80" t="s">
        <v>126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12</v>
      </c>
      <c r="J22" s="42" t="s">
        <v>50</v>
      </c>
      <c r="K22" s="52" t="str">
        <f t="shared" si="3"/>
        <v>[0-9]{8}</v>
      </c>
      <c r="L22" s="42" t="s">
        <v>45</v>
      </c>
      <c r="M22" s="43">
        <v>8</v>
      </c>
      <c r="N22" s="43"/>
      <c r="O22" s="52"/>
      <c r="P22" s="18" t="s">
        <v>51</v>
      </c>
      <c r="Q22" s="33"/>
      <c r="R22" s="38" t="s">
        <v>28</v>
      </c>
      <c r="S22" s="42" t="s">
        <v>30</v>
      </c>
      <c r="T22" s="79" t="s">
        <v>30</v>
      </c>
      <c r="U22" s="80" t="s">
        <v>132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23</v>
      </c>
      <c r="S23" s="42" t="s">
        <v>21</v>
      </c>
      <c r="T23" s="79" t="s">
        <v>21</v>
      </c>
      <c r="U23" s="80" t="s">
        <v>123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36</v>
      </c>
      <c r="S24" s="42" t="s">
        <v>22</v>
      </c>
      <c r="T24" s="79" t="s">
        <v>22</v>
      </c>
      <c r="U24" s="80" t="s">
        <v>123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5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56</v>
      </c>
      <c r="S25" s="42" t="s">
        <v>38</v>
      </c>
      <c r="T25" s="79" t="s">
        <v>38</v>
      </c>
      <c r="U25" s="80" t="s">
        <v>123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6</v>
      </c>
      <c r="K26" s="52" t="str">
        <f t="shared" si="3"/>
        <v>[0-9]{18}</v>
      </c>
      <c r="L26" s="42" t="s">
        <v>45</v>
      </c>
      <c r="M26" s="42">
        <v>18</v>
      </c>
      <c r="N26" s="43"/>
      <c r="O26" s="43"/>
      <c r="P26" s="18"/>
      <c r="Q26" s="33"/>
      <c r="R26" s="38" t="s">
        <v>37</v>
      </c>
      <c r="S26" s="42" t="s">
        <v>39</v>
      </c>
      <c r="T26" s="79" t="s">
        <v>39</v>
      </c>
      <c r="U26" s="80" t="s">
        <v>127</v>
      </c>
    </row>
    <row r="27" spans="2:21" s="39" customFormat="1" ht="11.25" customHeight="1" x14ac:dyDescent="0.15">
      <c r="B27" s="41">
        <f t="shared" si="1"/>
        <v>13</v>
      </c>
      <c r="C27" s="23">
        <v>4</v>
      </c>
      <c r="D27" s="40" t="str">
        <f t="shared" si="2"/>
        <v>　 　 　 設備情報</v>
      </c>
      <c r="E27" s="40" t="str">
        <f t="shared" si="0"/>
        <v>　 　 　 S0741_PlantInfo_1</v>
      </c>
      <c r="F27" s="44">
        <v>1</v>
      </c>
      <c r="G27" s="44">
        <v>1</v>
      </c>
      <c r="H27" s="42" t="s">
        <v>5</v>
      </c>
      <c r="I27" s="42" t="s">
        <v>5</v>
      </c>
      <c r="J27" s="42" t="s">
        <v>5</v>
      </c>
      <c r="K27" s="52" t="str">
        <f t="shared" si="3"/>
        <v>-</v>
      </c>
      <c r="L27" s="42" t="s">
        <v>5</v>
      </c>
      <c r="M27" s="42" t="s">
        <v>5</v>
      </c>
      <c r="N27" s="43"/>
      <c r="O27" s="43"/>
      <c r="P27" s="18"/>
      <c r="Q27" s="33"/>
      <c r="R27" s="38" t="s">
        <v>61</v>
      </c>
      <c r="S27" s="42" t="s">
        <v>69</v>
      </c>
      <c r="T27" s="79" t="s">
        <v>69</v>
      </c>
      <c r="U27" s="80" t="s">
        <v>123</v>
      </c>
    </row>
    <row r="28" spans="2:21" s="39" customFormat="1" ht="11.25" customHeight="1" x14ac:dyDescent="0.15">
      <c r="B28" s="41">
        <f t="shared" si="1"/>
        <v>14</v>
      </c>
      <c r="C28" s="23">
        <v>5</v>
      </c>
      <c r="D28" s="40" t="str">
        <f t="shared" si="2"/>
        <v>　 　 　 　 設備エラー情報</v>
      </c>
      <c r="E28" s="40" t="str">
        <f t="shared" si="0"/>
        <v>　 　 　 　 S0741_PlantErrorInfo_1</v>
      </c>
      <c r="F28" s="44">
        <v>1</v>
      </c>
      <c r="G28" s="44">
        <v>1</v>
      </c>
      <c r="H28" s="42" t="s">
        <v>5</v>
      </c>
      <c r="I28" s="42" t="s">
        <v>5</v>
      </c>
      <c r="J28" s="42" t="s">
        <v>5</v>
      </c>
      <c r="K28" s="52" t="str">
        <f t="shared" si="3"/>
        <v>-</v>
      </c>
      <c r="L28" s="42" t="s">
        <v>5</v>
      </c>
      <c r="M28" s="42" t="s">
        <v>5</v>
      </c>
      <c r="N28" s="43"/>
      <c r="O28" s="43"/>
      <c r="P28" s="18"/>
      <c r="Q28" s="33"/>
      <c r="R28" s="38" t="s">
        <v>76</v>
      </c>
      <c r="S28" s="42" t="s">
        <v>78</v>
      </c>
      <c r="T28" s="79" t="s">
        <v>78</v>
      </c>
      <c r="U28" s="80" t="s">
        <v>123</v>
      </c>
    </row>
    <row r="29" spans="2:21" s="39" customFormat="1" ht="11.25" customHeight="1" thickBot="1" x14ac:dyDescent="0.2">
      <c r="B29" s="54">
        <f t="shared" si="1"/>
        <v>15</v>
      </c>
      <c r="C29" s="55">
        <v>6</v>
      </c>
      <c r="D29" s="56" t="str">
        <f t="shared" si="2"/>
        <v>　 　 　 　 　 設備処理結果コード</v>
      </c>
      <c r="E29" s="56" t="str">
        <f t="shared" si="0"/>
        <v>　 　 　 　 　 S0742_PlantResultCode_1</v>
      </c>
      <c r="F29" s="57">
        <v>0</v>
      </c>
      <c r="G29" s="57">
        <v>1</v>
      </c>
      <c r="H29" s="58" t="s">
        <v>5</v>
      </c>
      <c r="I29" s="58" t="s">
        <v>12</v>
      </c>
      <c r="J29" s="58" t="s">
        <v>16</v>
      </c>
      <c r="K29" s="70" t="str">
        <f t="shared" si="3"/>
        <v>[0-9]{1,3}</v>
      </c>
      <c r="L29" s="58" t="s">
        <v>45</v>
      </c>
      <c r="M29" s="58">
        <v>3</v>
      </c>
      <c r="N29" s="59"/>
      <c r="O29" s="59"/>
      <c r="P29" s="60" t="s">
        <v>97</v>
      </c>
      <c r="Q29" s="33"/>
      <c r="R29" s="61" t="s">
        <v>77</v>
      </c>
      <c r="S29" s="58" t="s">
        <v>79</v>
      </c>
      <c r="T29" s="90" t="s">
        <v>79</v>
      </c>
      <c r="U29" s="91" t="s">
        <v>133</v>
      </c>
    </row>
    <row r="31" spans="2:21" x14ac:dyDescent="0.15">
      <c r="D31" s="1" t="s">
        <v>115</v>
      </c>
    </row>
    <row r="32" spans="2:21" x14ac:dyDescent="0.15">
      <c r="D32" s="69" t="s">
        <v>117</v>
      </c>
    </row>
    <row r="34" spans="4:4" x14ac:dyDescent="0.15">
      <c r="D34" s="1" t="s">
        <v>116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CB625-7E98-4136-B85F-0C49E5231BDC}"/>
</file>

<file path=customXml/itemProps2.xml><?xml version="1.0" encoding="utf-8"?>
<ds:datastoreItem xmlns:ds="http://schemas.openxmlformats.org/officeDocument/2006/customXml" ds:itemID="{66FBFA6E-C46E-4ADF-AE66-76211CAC925A}"/>
</file>

<file path=customXml/itemProps3.xml><?xml version="1.0" encoding="utf-8"?>
<ds:datastoreItem xmlns:ds="http://schemas.openxmlformats.org/officeDocument/2006/customXml" ds:itemID="{0CA6F26E-24BC-42EF-A5AB-662E36EAC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2018-05-15T05:56:13Z</cp:lastPrinted>
  <dcterms:created xsi:type="dcterms:W3CDTF">2006-10-23T07:35:28Z</dcterms:created>
  <dcterms:modified xsi:type="dcterms:W3CDTF">2024-01-10T08:30:42Z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